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ona\OneDrive\Documents\MCG\"/>
    </mc:Choice>
  </mc:AlternateContent>
  <xr:revisionPtr revIDLastSave="27" documentId="8_{C2A8854D-30D9-47B3-9B7B-7D3AE511C203}" xr6:coauthVersionLast="43" xr6:coauthVersionMax="43" xr10:uidLastSave="{BAFE0F62-AA63-4798-BB42-3CFC25F014C3}"/>
  <bookViews>
    <workbookView xWindow="-98" yWindow="-98" windowWidth="24196" windowHeight="13096" xr2:uid="{00000000-000D-0000-FFFF-FFFF00000000}"/>
  </bookViews>
  <sheets>
    <sheet name="MCG Financial Report" sheetId="1" r:id="rId1"/>
    <sheet name="Community Garden" sheetId="2" r:id="rId2"/>
    <sheet name="Wastebusters" sheetId="4" r:id="rId3"/>
    <sheet name="Tennis Courts" sheetId="5" r:id="rId4"/>
    <sheet name="Matacarnival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" l="1"/>
  <c r="F19" i="2" l="1"/>
  <c r="F51" i="2"/>
  <c r="C30" i="4"/>
  <c r="C27" i="4"/>
  <c r="C12" i="4" l="1"/>
  <c r="F55" i="2" l="1"/>
  <c r="E25" i="1" l="1"/>
  <c r="E14" i="5" l="1"/>
  <c r="E13" i="3" l="1"/>
  <c r="D40" i="3"/>
  <c r="D34" i="3"/>
  <c r="E25" i="3"/>
  <c r="E41" i="3" l="1"/>
  <c r="E44" i="3" s="1"/>
</calcChain>
</file>

<file path=xl/sharedStrings.xml><?xml version="1.0" encoding="utf-8"?>
<sst xmlns="http://schemas.openxmlformats.org/spreadsheetml/2006/main" count="99" uniqueCount="79">
  <si>
    <t>Matakana Community Group</t>
  </si>
  <si>
    <t>Financial Report</t>
  </si>
  <si>
    <t>00 Account</t>
  </si>
  <si>
    <t>Less Payments:</t>
  </si>
  <si>
    <t>Plus: Receipts</t>
  </si>
  <si>
    <t>01 ARST Account</t>
  </si>
  <si>
    <t>No change</t>
  </si>
  <si>
    <t>50 Account</t>
  </si>
  <si>
    <t>Interest</t>
  </si>
  <si>
    <t>NB Total Bridge Donations to date</t>
  </si>
  <si>
    <t>Community Garden</t>
  </si>
  <si>
    <t>Donations Received</t>
  </si>
  <si>
    <t>Total Donations</t>
  </si>
  <si>
    <t>Expenses</t>
  </si>
  <si>
    <t>#893700 R Barclay reimburse re ITM</t>
  </si>
  <si>
    <t>#893701 R Barclay re Organic Vegetables</t>
  </si>
  <si>
    <t>#893702 RA Donald</t>
  </si>
  <si>
    <t>#893704 R Barclay- reimburse</t>
  </si>
  <si>
    <t>#893705 T Allen reimburse</t>
  </si>
  <si>
    <t>#893719 Matakana Hall Society Donation</t>
  </si>
  <si>
    <t>Envision</t>
  </si>
  <si>
    <t>Oak &amp; Thistle</t>
  </si>
  <si>
    <t>Permadynamics</t>
  </si>
  <si>
    <t>Total Expenses</t>
  </si>
  <si>
    <t>Balance available</t>
  </si>
  <si>
    <t>MataCARnival</t>
  </si>
  <si>
    <t>Income</t>
  </si>
  <si>
    <t>August</t>
  </si>
  <si>
    <t>May</t>
  </si>
  <si>
    <t>April</t>
  </si>
  <si>
    <t>March</t>
  </si>
  <si>
    <t>February</t>
  </si>
  <si>
    <t>January</t>
  </si>
  <si>
    <t>December</t>
  </si>
  <si>
    <t>Total Income net of GST</t>
  </si>
  <si>
    <t>LESS</t>
  </si>
  <si>
    <t>Total Expenses net of GST</t>
  </si>
  <si>
    <t>GST Collected</t>
  </si>
  <si>
    <t>GST paid</t>
  </si>
  <si>
    <t>GST Payable</t>
  </si>
  <si>
    <t>Net Profit</t>
  </si>
  <si>
    <t>Repair Café Facilitation</t>
  </si>
  <si>
    <t>Wastebusters</t>
  </si>
  <si>
    <r>
      <t>D</t>
    </r>
    <r>
      <rPr>
        <b/>
        <u/>
        <sz val="11"/>
        <color theme="1"/>
        <rFont val="Calibri"/>
        <family val="2"/>
        <scheme val="minor"/>
      </rPr>
      <t>onations Received:</t>
    </r>
  </si>
  <si>
    <t>Payments:</t>
  </si>
  <si>
    <t>Balance</t>
  </si>
  <si>
    <t>Tennis Courts</t>
  </si>
  <si>
    <t>Donations Received:</t>
  </si>
  <si>
    <t>Give a Little</t>
  </si>
  <si>
    <t>Donation</t>
  </si>
  <si>
    <t>Total</t>
  </si>
  <si>
    <t>Trish reimburse</t>
  </si>
  <si>
    <t>Repair Café event-Trish</t>
  </si>
  <si>
    <t>Sale of Nosh stock</t>
  </si>
  <si>
    <t>Donation Leigh Preschool</t>
  </si>
  <si>
    <t>Grant</t>
  </si>
  <si>
    <t>Cinema</t>
  </si>
  <si>
    <t>MMK</t>
  </si>
  <si>
    <t>Spent:</t>
  </si>
  <si>
    <t>Affiliation</t>
  </si>
  <si>
    <t>Learning Adventures</t>
  </si>
  <si>
    <t>Jim Fletcher</t>
  </si>
  <si>
    <t>Donation Totara Hill Montassori</t>
  </si>
  <si>
    <t>Outdoor table cover- Liz Sharek</t>
  </si>
  <si>
    <t>Liz re Table cover</t>
  </si>
  <si>
    <t>Donation to Homebuilders</t>
  </si>
  <si>
    <t>Tumblweed- plants</t>
  </si>
  <si>
    <t>T Allen reimburse</t>
  </si>
  <si>
    <t>Matakana ITM</t>
  </si>
  <si>
    <t xml:space="preserve">                                       Balance as at 30 April 2019</t>
  </si>
  <si>
    <t>Junction re Wastebusters</t>
  </si>
  <si>
    <t>Junction</t>
  </si>
  <si>
    <t>Julia's Weed Books</t>
  </si>
  <si>
    <t>Oyster Festival</t>
  </si>
  <si>
    <t>May 2019</t>
  </si>
  <si>
    <t xml:space="preserve">                                       Balance as at 31 May  2019</t>
  </si>
  <si>
    <t xml:space="preserve">                                       Balance as at 31 May 2019</t>
  </si>
  <si>
    <t>Feasible Solutions re Treasurer</t>
  </si>
  <si>
    <t>Carpark 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</si>
</sst>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14" fontId="0" fillId="0" borderId="0" xfId="0" applyNumberFormat="1"/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14" fontId="3" fillId="2" borderId="0" xfId="0" applyNumberFormat="1" applyFont="1" applyFill="1" applyAlignment="1" applyProtection="1">
      <alignment horizontal="center" vertical="center"/>
      <protection locked="0"/>
    </xf>
    <xf numFmtId="165" fontId="3" fillId="2" borderId="0" xfId="1" applyNumberFormat="1" applyFont="1" applyFill="1" applyAlignment="1" applyProtection="1">
      <alignment vertical="center"/>
      <protection locked="0"/>
    </xf>
    <xf numFmtId="165" fontId="7" fillId="2" borderId="0" xfId="1" applyNumberFormat="1" applyFont="1" applyFill="1" applyAlignment="1" applyProtection="1">
      <alignment vertical="center"/>
      <protection locked="0"/>
    </xf>
    <xf numFmtId="44" fontId="7" fillId="0" borderId="0" xfId="1" applyFont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7" fillId="2" borderId="0" xfId="0" applyNumberFormat="1" applyFont="1" applyFill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8" fontId="0" fillId="0" borderId="0" xfId="0" applyNumberFormat="1"/>
    <xf numFmtId="44" fontId="2" fillId="0" borderId="0" xfId="0" applyNumberFormat="1" applyFont="1"/>
    <xf numFmtId="166" fontId="2" fillId="0" borderId="1" xfId="0" applyNumberFormat="1" applyFont="1" applyBorder="1"/>
    <xf numFmtId="0" fontId="0" fillId="0" borderId="0" xfId="0" applyAlignment="1">
      <alignment horizontal="left" indent="1"/>
    </xf>
    <xf numFmtId="166" fontId="11" fillId="0" borderId="0" xfId="0" applyNumberFormat="1" applyFont="1"/>
    <xf numFmtId="166" fontId="8" fillId="0" borderId="0" xfId="0" applyNumberFormat="1" applyFont="1"/>
    <xf numFmtId="166" fontId="4" fillId="0" borderId="0" xfId="0" applyNumberFormat="1" applyFont="1"/>
    <xf numFmtId="166" fontId="12" fillId="0" borderId="0" xfId="0" applyNumberFormat="1" applyFont="1"/>
    <xf numFmtId="166" fontId="6" fillId="0" borderId="0" xfId="0" applyNumberFormat="1" applyFont="1"/>
    <xf numFmtId="166" fontId="12" fillId="0" borderId="1" xfId="0" applyNumberFormat="1" applyFont="1" applyBorder="1"/>
    <xf numFmtId="0" fontId="13" fillId="0" borderId="0" xfId="0" applyFont="1"/>
    <xf numFmtId="16" fontId="0" fillId="0" borderId="0" xfId="0" applyNumberFormat="1"/>
    <xf numFmtId="0" fontId="5" fillId="0" borderId="0" xfId="0" applyFont="1"/>
    <xf numFmtId="0" fontId="14" fillId="0" borderId="0" xfId="0" applyFont="1"/>
    <xf numFmtId="17" fontId="9" fillId="0" borderId="0" xfId="0" quotePrefix="1" applyNumberFormat="1" applyFont="1"/>
    <xf numFmtId="166" fontId="0" fillId="0" borderId="0" xfId="0" applyNumberFormat="1" applyFont="1"/>
    <xf numFmtId="166" fontId="0" fillId="0" borderId="2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topLeftCell="A21" zoomScale="134" workbookViewId="0">
      <selection activeCell="F36" sqref="F36"/>
    </sheetView>
  </sheetViews>
  <sheetFormatPr defaultRowHeight="14.25" x14ac:dyDescent="0.45"/>
  <cols>
    <col min="1" max="1" width="23.3984375" style="10" customWidth="1"/>
    <col min="2" max="2" width="14.265625" customWidth="1"/>
    <col min="3" max="4" width="22.1328125" customWidth="1"/>
    <col min="5" max="8" width="15.73046875" customWidth="1"/>
  </cols>
  <sheetData>
    <row r="1" spans="1:8" ht="23.25" x14ac:dyDescent="0.7">
      <c r="A1" s="9"/>
      <c r="C1" s="18" t="s">
        <v>0</v>
      </c>
      <c r="D1" s="18"/>
      <c r="E1" s="18"/>
    </row>
    <row r="2" spans="1:8" ht="23.25" x14ac:dyDescent="0.7">
      <c r="C2" s="18" t="s">
        <v>1</v>
      </c>
      <c r="D2" s="18"/>
      <c r="E2" s="18"/>
    </row>
    <row r="3" spans="1:8" ht="23.25" x14ac:dyDescent="0.7">
      <c r="C3" s="36" t="s">
        <v>74</v>
      </c>
      <c r="D3" s="18"/>
      <c r="E3" s="18"/>
    </row>
    <row r="4" spans="1:8" ht="23.25" x14ac:dyDescent="0.7">
      <c r="F4" s="18"/>
      <c r="G4" s="18"/>
      <c r="H4" s="18"/>
    </row>
    <row r="5" spans="1:8" ht="23.25" x14ac:dyDescent="0.7">
      <c r="A5" s="11" t="s">
        <v>2</v>
      </c>
      <c r="F5" s="18"/>
      <c r="G5" s="18"/>
      <c r="H5" s="18"/>
    </row>
    <row r="6" spans="1:8" ht="23.25" x14ac:dyDescent="0.7">
      <c r="A6" s="11"/>
      <c r="F6" s="18"/>
      <c r="G6" s="18"/>
      <c r="H6" s="18"/>
    </row>
    <row r="7" spans="1:8" x14ac:dyDescent="0.45">
      <c r="A7" s="16"/>
      <c r="B7" s="16" t="s">
        <v>69</v>
      </c>
      <c r="E7" s="4">
        <v>29821.72</v>
      </c>
    </row>
    <row r="8" spans="1:8" ht="15.75" x14ac:dyDescent="0.45">
      <c r="A8" s="12" t="s">
        <v>3</v>
      </c>
    </row>
    <row r="9" spans="1:8" x14ac:dyDescent="0.45">
      <c r="A9" s="13"/>
      <c r="B9" s="2"/>
      <c r="E9" s="3">
        <v>2300</v>
      </c>
    </row>
    <row r="10" spans="1:8" x14ac:dyDescent="0.45">
      <c r="A10" s="10" t="s">
        <v>77</v>
      </c>
      <c r="B10" s="2"/>
      <c r="E10" s="3"/>
    </row>
    <row r="11" spans="1:8" x14ac:dyDescent="0.45">
      <c r="A11" s="13"/>
      <c r="B11" s="2"/>
      <c r="E11" s="3"/>
    </row>
    <row r="12" spans="1:8" x14ac:dyDescent="0.45">
      <c r="A12" s="13"/>
      <c r="B12" s="2"/>
      <c r="E12" s="3"/>
    </row>
    <row r="13" spans="1:8" x14ac:dyDescent="0.45">
      <c r="A13" s="13"/>
      <c r="B13" s="2"/>
      <c r="E13" s="3"/>
    </row>
    <row r="14" spans="1:8" x14ac:dyDescent="0.45">
      <c r="A14" s="13"/>
      <c r="B14" s="2"/>
      <c r="E14" s="3"/>
    </row>
    <row r="15" spans="1:8" x14ac:dyDescent="0.45">
      <c r="A15" s="13"/>
      <c r="B15" s="2"/>
      <c r="E15" s="3"/>
    </row>
    <row r="16" spans="1:8" x14ac:dyDescent="0.45">
      <c r="A16" s="13"/>
      <c r="B16" s="2"/>
      <c r="E16" s="3"/>
    </row>
    <row r="17" spans="1:8" x14ac:dyDescent="0.45">
      <c r="A17" s="14" t="s">
        <v>4</v>
      </c>
      <c r="B17" s="7"/>
      <c r="E17" s="8"/>
    </row>
    <row r="18" spans="1:8" x14ac:dyDescent="0.45">
      <c r="A18" s="14"/>
      <c r="B18" s="7"/>
      <c r="E18" s="8"/>
    </row>
    <row r="19" spans="1:8" x14ac:dyDescent="0.45">
      <c r="A19" s="13"/>
      <c r="B19" s="2"/>
      <c r="E19" s="3"/>
    </row>
    <row r="20" spans="1:8" x14ac:dyDescent="0.45">
      <c r="A20" s="13" t="s">
        <v>78</v>
      </c>
      <c r="B20" s="2"/>
      <c r="E20" s="3">
        <v>100</v>
      </c>
    </row>
    <row r="21" spans="1:8" x14ac:dyDescent="0.45">
      <c r="A21" s="13" t="s">
        <v>70</v>
      </c>
      <c r="B21" s="2"/>
      <c r="E21" s="3">
        <v>500</v>
      </c>
      <c r="F21" s="3"/>
      <c r="G21" s="3"/>
      <c r="H21" s="3"/>
    </row>
    <row r="22" spans="1:8" x14ac:dyDescent="0.45">
      <c r="A22" s="13"/>
      <c r="E22" s="8"/>
      <c r="F22" s="3"/>
      <c r="H22" s="3"/>
    </row>
    <row r="23" spans="1:8" x14ac:dyDescent="0.45">
      <c r="A23" s="13"/>
      <c r="E23" s="8"/>
      <c r="F23" s="3"/>
    </row>
    <row r="24" spans="1:8" x14ac:dyDescent="0.45">
      <c r="A24" s="13"/>
      <c r="E24" s="8"/>
      <c r="F24" s="3"/>
    </row>
    <row r="25" spans="1:8" ht="14.65" thickBot="1" x14ac:dyDescent="0.5">
      <c r="B25" s="16" t="s">
        <v>75</v>
      </c>
      <c r="E25" s="24">
        <f>E7-SUM(E9:E16)+SUM(E19:E23)</f>
        <v>28121.72</v>
      </c>
    </row>
    <row r="26" spans="1:8" ht="14.65" thickTop="1" x14ac:dyDescent="0.45"/>
    <row r="27" spans="1:8" x14ac:dyDescent="0.45">
      <c r="D27" s="22"/>
    </row>
    <row r="29" spans="1:8" ht="14.65" thickBot="1" x14ac:dyDescent="0.5">
      <c r="A29" s="15" t="s">
        <v>5</v>
      </c>
      <c r="B29" t="s">
        <v>6</v>
      </c>
      <c r="E29" s="24">
        <v>2219.27</v>
      </c>
    </row>
    <row r="30" spans="1:8" ht="14.65" thickTop="1" x14ac:dyDescent="0.45"/>
    <row r="32" spans="1:8" x14ac:dyDescent="0.45">
      <c r="A32" s="15" t="s">
        <v>7</v>
      </c>
    </row>
    <row r="34" spans="1:7" x14ac:dyDescent="0.45">
      <c r="A34" s="16" t="s">
        <v>69</v>
      </c>
      <c r="E34" s="4">
        <v>59208.93</v>
      </c>
    </row>
    <row r="35" spans="1:7" x14ac:dyDescent="0.45">
      <c r="D35" s="4"/>
    </row>
    <row r="36" spans="1:7" x14ac:dyDescent="0.45">
      <c r="B36" t="s">
        <v>8</v>
      </c>
      <c r="E36" s="4">
        <v>8.44</v>
      </c>
    </row>
    <row r="37" spans="1:7" x14ac:dyDescent="0.45">
      <c r="A37" s="13"/>
      <c r="E37" s="4"/>
    </row>
    <row r="38" spans="1:7" x14ac:dyDescent="0.45">
      <c r="A38" s="13"/>
      <c r="E38" s="4"/>
    </row>
    <row r="39" spans="1:7" x14ac:dyDescent="0.45">
      <c r="A39"/>
      <c r="E39" s="4"/>
    </row>
    <row r="40" spans="1:7" ht="14.65" thickBot="1" x14ac:dyDescent="0.5">
      <c r="A40" s="16" t="s">
        <v>76</v>
      </c>
      <c r="C40" s="17"/>
      <c r="E40" s="24">
        <f>SUM(E34:E37)</f>
        <v>59217.37</v>
      </c>
    </row>
    <row r="41" spans="1:7" ht="14.65" thickTop="1" x14ac:dyDescent="0.45">
      <c r="E41" s="4"/>
    </row>
    <row r="45" spans="1:7" x14ac:dyDescent="0.45">
      <c r="A45" s="10" t="s">
        <v>9</v>
      </c>
      <c r="E45" s="23">
        <v>6680</v>
      </c>
    </row>
    <row r="47" spans="1:7" x14ac:dyDescent="0.45">
      <c r="G47" s="25"/>
    </row>
  </sheetData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5"/>
  <sheetViews>
    <sheetView topLeftCell="A25" workbookViewId="0">
      <selection activeCell="J8" sqref="J8"/>
    </sheetView>
  </sheetViews>
  <sheetFormatPr defaultRowHeight="14.25" x14ac:dyDescent="0.45"/>
  <cols>
    <col min="1" max="1" width="10.73046875" bestFit="1" customWidth="1"/>
    <col min="6" max="6" width="10.1328125" style="4" bestFit="1" customWidth="1"/>
  </cols>
  <sheetData>
    <row r="1" spans="1:6" ht="25.5" x14ac:dyDescent="0.75">
      <c r="A1" s="19" t="s">
        <v>10</v>
      </c>
      <c r="B1" s="19"/>
    </row>
    <row r="4" spans="1:6" x14ac:dyDescent="0.45">
      <c r="A4" s="20" t="s">
        <v>11</v>
      </c>
      <c r="B4" s="21"/>
    </row>
    <row r="7" spans="1:6" x14ac:dyDescent="0.45">
      <c r="A7" s="1">
        <v>42461</v>
      </c>
      <c r="F7" s="4">
        <v>4000</v>
      </c>
    </row>
    <row r="8" spans="1:6" x14ac:dyDescent="0.45">
      <c r="A8" s="1">
        <v>42759</v>
      </c>
      <c r="F8" s="4">
        <v>6000</v>
      </c>
    </row>
    <row r="9" spans="1:6" x14ac:dyDescent="0.45">
      <c r="A9" s="1">
        <v>42837</v>
      </c>
      <c r="F9" s="4">
        <v>5000</v>
      </c>
    </row>
    <row r="10" spans="1:6" x14ac:dyDescent="0.45">
      <c r="A10" s="1">
        <v>42837</v>
      </c>
      <c r="F10" s="4">
        <v>165.8</v>
      </c>
    </row>
    <row r="11" spans="1:6" x14ac:dyDescent="0.45">
      <c r="A11" s="1">
        <v>42878</v>
      </c>
      <c r="F11" s="4">
        <v>35</v>
      </c>
    </row>
    <row r="12" spans="1:6" x14ac:dyDescent="0.45">
      <c r="A12" s="1">
        <v>42940</v>
      </c>
      <c r="F12" s="4">
        <v>250</v>
      </c>
    </row>
    <row r="13" spans="1:6" x14ac:dyDescent="0.45">
      <c r="A13" s="1">
        <v>42956</v>
      </c>
      <c r="F13" s="4">
        <v>166</v>
      </c>
    </row>
    <row r="14" spans="1:6" x14ac:dyDescent="0.45">
      <c r="A14" s="1">
        <v>42961</v>
      </c>
      <c r="F14" s="4">
        <v>660</v>
      </c>
    </row>
    <row r="15" spans="1:6" x14ac:dyDescent="0.45">
      <c r="A15" s="1">
        <v>42970</v>
      </c>
      <c r="F15" s="4">
        <v>65</v>
      </c>
    </row>
    <row r="16" spans="1:6" x14ac:dyDescent="0.45">
      <c r="A16" s="1">
        <v>43126</v>
      </c>
      <c r="F16" s="4">
        <v>5000</v>
      </c>
    </row>
    <row r="17" spans="1:6" x14ac:dyDescent="0.45">
      <c r="A17" s="1">
        <v>43202</v>
      </c>
      <c r="F17" s="4">
        <v>5000</v>
      </c>
    </row>
    <row r="18" spans="1:6" x14ac:dyDescent="0.45">
      <c r="A18" s="1">
        <v>43570</v>
      </c>
      <c r="F18" s="4">
        <v>10000</v>
      </c>
    </row>
    <row r="19" spans="1:6" x14ac:dyDescent="0.45">
      <c r="A19" t="s">
        <v>12</v>
      </c>
      <c r="F19" s="4">
        <f>SUM(F7:F18)</f>
        <v>36341.800000000003</v>
      </c>
    </row>
    <row r="22" spans="1:6" x14ac:dyDescent="0.45">
      <c r="A22" s="20" t="s">
        <v>13</v>
      </c>
    </row>
    <row r="23" spans="1:6" x14ac:dyDescent="0.45">
      <c r="A23" s="5">
        <v>42506</v>
      </c>
      <c r="B23" s="6" t="s">
        <v>14</v>
      </c>
      <c r="F23" s="4">
        <v>410.22</v>
      </c>
    </row>
    <row r="24" spans="1:6" x14ac:dyDescent="0.45">
      <c r="A24" s="5">
        <v>42520</v>
      </c>
      <c r="B24" s="6" t="s">
        <v>15</v>
      </c>
      <c r="F24" s="4">
        <v>36.4</v>
      </c>
    </row>
    <row r="25" spans="1:6" x14ac:dyDescent="0.45">
      <c r="A25" s="5">
        <v>42534</v>
      </c>
      <c r="B25" s="6" t="s">
        <v>16</v>
      </c>
      <c r="F25" s="4">
        <v>466.45</v>
      </c>
    </row>
    <row r="26" spans="1:6" x14ac:dyDescent="0.45">
      <c r="A26" s="5">
        <v>42573</v>
      </c>
      <c r="B26" s="6" t="s">
        <v>17</v>
      </c>
      <c r="F26" s="4">
        <v>162</v>
      </c>
    </row>
    <row r="27" spans="1:6" x14ac:dyDescent="0.45">
      <c r="A27" s="5">
        <v>42573</v>
      </c>
      <c r="B27" s="6" t="s">
        <v>18</v>
      </c>
      <c r="F27" s="4">
        <v>51.03</v>
      </c>
    </row>
    <row r="28" spans="1:6" x14ac:dyDescent="0.45">
      <c r="A28" s="1">
        <v>42944</v>
      </c>
      <c r="B28" s="6" t="s">
        <v>19</v>
      </c>
      <c r="F28" s="4">
        <v>500</v>
      </c>
    </row>
    <row r="29" spans="1:6" x14ac:dyDescent="0.45">
      <c r="A29" s="1">
        <v>42969</v>
      </c>
      <c r="C29" t="s">
        <v>20</v>
      </c>
      <c r="F29" s="4">
        <v>1865.88</v>
      </c>
    </row>
    <row r="30" spans="1:6" x14ac:dyDescent="0.45">
      <c r="A30" s="1">
        <v>42970</v>
      </c>
      <c r="C30" t="s">
        <v>21</v>
      </c>
      <c r="F30" s="4">
        <v>677.58</v>
      </c>
    </row>
    <row r="31" spans="1:6" x14ac:dyDescent="0.45">
      <c r="A31" s="1">
        <v>42972</v>
      </c>
      <c r="C31" t="s">
        <v>22</v>
      </c>
      <c r="F31" s="4">
        <v>730</v>
      </c>
    </row>
    <row r="32" spans="1:6" x14ac:dyDescent="0.45">
      <c r="A32" s="1">
        <v>42997</v>
      </c>
      <c r="C32" t="s">
        <v>51</v>
      </c>
      <c r="F32" s="4">
        <v>38.5</v>
      </c>
    </row>
    <row r="33" spans="1:6" x14ac:dyDescent="0.45">
      <c r="A33" s="1">
        <v>43007</v>
      </c>
      <c r="C33" t="s">
        <v>52</v>
      </c>
      <c r="F33" s="4">
        <v>1225.94</v>
      </c>
    </row>
    <row r="34" spans="1:6" x14ac:dyDescent="0.45">
      <c r="A34" s="1">
        <v>43007</v>
      </c>
      <c r="C34" t="s">
        <v>41</v>
      </c>
      <c r="F34" s="4">
        <v>400</v>
      </c>
    </row>
    <row r="35" spans="1:6" x14ac:dyDescent="0.45">
      <c r="A35" s="1">
        <v>43021</v>
      </c>
      <c r="C35" t="s">
        <v>54</v>
      </c>
      <c r="F35" s="4">
        <v>419</v>
      </c>
    </row>
    <row r="36" spans="1:6" x14ac:dyDescent="0.45">
      <c r="A36" s="1">
        <v>43159</v>
      </c>
      <c r="C36" t="s">
        <v>21</v>
      </c>
      <c r="F36" s="4">
        <v>677.58</v>
      </c>
    </row>
    <row r="37" spans="1:6" x14ac:dyDescent="0.45">
      <c r="A37" s="1"/>
      <c r="C37" t="s">
        <v>60</v>
      </c>
      <c r="F37" s="4">
        <v>300</v>
      </c>
    </row>
    <row r="38" spans="1:6" x14ac:dyDescent="0.45">
      <c r="A38" s="1">
        <v>43203</v>
      </c>
      <c r="C38" t="s">
        <v>21</v>
      </c>
      <c r="F38" s="4">
        <v>338.79</v>
      </c>
    </row>
    <row r="39" spans="1:6" x14ac:dyDescent="0.45">
      <c r="A39" s="1">
        <v>43203</v>
      </c>
      <c r="C39" t="s">
        <v>61</v>
      </c>
      <c r="F39" s="4">
        <v>199</v>
      </c>
    </row>
    <row r="40" spans="1:6" x14ac:dyDescent="0.45">
      <c r="A40" s="1">
        <v>43222</v>
      </c>
      <c r="C40" t="s">
        <v>62</v>
      </c>
      <c r="F40" s="4">
        <v>100</v>
      </c>
    </row>
    <row r="41" spans="1:6" x14ac:dyDescent="0.45">
      <c r="A41" s="1">
        <v>43224</v>
      </c>
      <c r="C41" t="s">
        <v>63</v>
      </c>
      <c r="F41" s="4">
        <v>350.75</v>
      </c>
    </row>
    <row r="42" spans="1:6" x14ac:dyDescent="0.45">
      <c r="A42" s="1">
        <v>43273</v>
      </c>
      <c r="C42" t="s">
        <v>21</v>
      </c>
      <c r="F42" s="4">
        <v>338.8</v>
      </c>
    </row>
    <row r="43" spans="1:6" x14ac:dyDescent="0.45">
      <c r="A43" s="1">
        <v>43286</v>
      </c>
      <c r="C43" t="s">
        <v>64</v>
      </c>
      <c r="F43" s="4">
        <v>100</v>
      </c>
    </row>
    <row r="44" spans="1:6" x14ac:dyDescent="0.45">
      <c r="A44" s="1">
        <v>43290</v>
      </c>
      <c r="C44" t="s">
        <v>65</v>
      </c>
      <c r="F44" s="4">
        <v>1000</v>
      </c>
    </row>
    <row r="45" spans="1:6" x14ac:dyDescent="0.45">
      <c r="A45" s="1">
        <v>43360</v>
      </c>
      <c r="C45" t="s">
        <v>66</v>
      </c>
      <c r="F45" s="4">
        <v>51.11</v>
      </c>
    </row>
    <row r="46" spans="1:6" x14ac:dyDescent="0.45">
      <c r="A46" s="1">
        <v>43385</v>
      </c>
      <c r="C46" t="s">
        <v>65</v>
      </c>
      <c r="F46" s="4">
        <v>1000</v>
      </c>
    </row>
    <row r="47" spans="1:6" x14ac:dyDescent="0.45">
      <c r="A47" s="1">
        <v>43435</v>
      </c>
      <c r="C47" t="s">
        <v>72</v>
      </c>
      <c r="F47" s="4">
        <v>360</v>
      </c>
    </row>
    <row r="48" spans="1:6" x14ac:dyDescent="0.45">
      <c r="A48" s="1">
        <v>43481</v>
      </c>
      <c r="C48" t="s">
        <v>67</v>
      </c>
      <c r="F48" s="4">
        <v>262.58999999999997</v>
      </c>
    </row>
    <row r="49" spans="1:6" x14ac:dyDescent="0.45">
      <c r="A49" s="33">
        <v>43509</v>
      </c>
      <c r="C49" t="s">
        <v>68</v>
      </c>
      <c r="F49" s="4">
        <v>80.95</v>
      </c>
    </row>
    <row r="50" spans="1:6" x14ac:dyDescent="0.45">
      <c r="A50" s="33"/>
    </row>
    <row r="51" spans="1:6" x14ac:dyDescent="0.45">
      <c r="A51" t="s">
        <v>23</v>
      </c>
      <c r="F51" s="4">
        <f>SUM(F23:F49)</f>
        <v>12142.570000000002</v>
      </c>
    </row>
    <row r="55" spans="1:6" x14ac:dyDescent="0.45">
      <c r="A55" t="s">
        <v>24</v>
      </c>
      <c r="F55" s="4">
        <f>F19-F51</f>
        <v>24199.230000000003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0"/>
  <sheetViews>
    <sheetView topLeftCell="A16" workbookViewId="0">
      <selection activeCell="C31" sqref="C31"/>
    </sheetView>
  </sheetViews>
  <sheetFormatPr defaultRowHeight="14.25" x14ac:dyDescent="0.45"/>
  <cols>
    <col min="3" max="3" width="12.33203125" customWidth="1"/>
  </cols>
  <sheetData>
    <row r="1" spans="1:3" ht="18" x14ac:dyDescent="0.55000000000000004">
      <c r="A1" s="35" t="s">
        <v>42</v>
      </c>
    </row>
    <row r="4" spans="1:3" x14ac:dyDescent="0.45">
      <c r="A4" t="s">
        <v>43</v>
      </c>
    </row>
    <row r="5" spans="1:3" x14ac:dyDescent="0.45">
      <c r="A5">
        <v>1200</v>
      </c>
      <c r="B5" t="s">
        <v>73</v>
      </c>
    </row>
    <row r="6" spans="1:3" x14ac:dyDescent="0.45">
      <c r="A6" s="4">
        <v>250</v>
      </c>
      <c r="B6" s="4"/>
      <c r="C6" s="4"/>
    </row>
    <row r="7" spans="1:3" x14ac:dyDescent="0.45">
      <c r="A7" s="4">
        <v>176.6</v>
      </c>
      <c r="B7" s="4"/>
    </row>
    <row r="8" spans="1:3" x14ac:dyDescent="0.45">
      <c r="A8" s="4">
        <v>2511.94</v>
      </c>
      <c r="B8" s="4" t="s">
        <v>55</v>
      </c>
    </row>
    <row r="9" spans="1:3" x14ac:dyDescent="0.45">
      <c r="A9" s="4">
        <v>968.5</v>
      </c>
      <c r="B9" s="4" t="s">
        <v>55</v>
      </c>
    </row>
    <row r="10" spans="1:3" x14ac:dyDescent="0.45">
      <c r="A10" s="37">
        <v>5000</v>
      </c>
    </row>
    <row r="11" spans="1:3" x14ac:dyDescent="0.45">
      <c r="A11" s="37">
        <v>5000</v>
      </c>
    </row>
    <row r="12" spans="1:3" x14ac:dyDescent="0.45">
      <c r="A12" s="38">
        <v>500</v>
      </c>
      <c r="B12" t="s">
        <v>71</v>
      </c>
      <c r="C12" s="4">
        <f>SUM(A5:A12)</f>
        <v>15607.04</v>
      </c>
    </row>
    <row r="13" spans="1:3" x14ac:dyDescent="0.45">
      <c r="A13" s="4"/>
      <c r="B13" s="4"/>
      <c r="C13" s="4"/>
    </row>
    <row r="16" spans="1:3" x14ac:dyDescent="0.45">
      <c r="A16" s="20" t="s">
        <v>44</v>
      </c>
    </row>
    <row r="18" spans="1:3" x14ac:dyDescent="0.45">
      <c r="A18" s="4">
        <v>70</v>
      </c>
      <c r="B18" s="4"/>
      <c r="C18" s="4"/>
    </row>
    <row r="19" spans="1:3" x14ac:dyDescent="0.45">
      <c r="A19" s="4">
        <v>305</v>
      </c>
      <c r="B19" s="4"/>
    </row>
    <row r="20" spans="1:3" x14ac:dyDescent="0.45">
      <c r="A20" s="4">
        <v>511</v>
      </c>
      <c r="B20" s="4"/>
      <c r="C20" s="26"/>
    </row>
    <row r="21" spans="1:3" x14ac:dyDescent="0.45">
      <c r="A21" s="4">
        <v>1130</v>
      </c>
      <c r="B21" s="4"/>
    </row>
    <row r="22" spans="1:3" x14ac:dyDescent="0.45">
      <c r="A22" s="4">
        <v>70</v>
      </c>
      <c r="B22" s="4"/>
    </row>
    <row r="23" spans="1:3" x14ac:dyDescent="0.45">
      <c r="A23" s="4">
        <v>2000</v>
      </c>
      <c r="B23" s="4"/>
    </row>
    <row r="24" spans="1:3" x14ac:dyDescent="0.45">
      <c r="A24" s="4">
        <v>871.72</v>
      </c>
      <c r="B24" s="4"/>
    </row>
    <row r="25" spans="1:3" x14ac:dyDescent="0.45">
      <c r="A25" s="4">
        <v>676.07</v>
      </c>
      <c r="B25" s="4"/>
    </row>
    <row r="26" spans="1:3" x14ac:dyDescent="0.45">
      <c r="A26" s="4">
        <v>878.94</v>
      </c>
      <c r="B26" s="4"/>
    </row>
    <row r="27" spans="1:3" x14ac:dyDescent="0.45">
      <c r="A27" s="26">
        <v>500</v>
      </c>
      <c r="B27" s="4"/>
      <c r="C27" s="4">
        <f>SUM(A18:A27)</f>
        <v>7012.73</v>
      </c>
    </row>
    <row r="28" spans="1:3" x14ac:dyDescent="0.45">
      <c r="A28" s="26"/>
      <c r="B28" s="4"/>
      <c r="C28" s="26"/>
    </row>
    <row r="29" spans="1:3" x14ac:dyDescent="0.45">
      <c r="A29" s="4"/>
      <c r="B29" s="4"/>
      <c r="C29" s="4"/>
    </row>
    <row r="30" spans="1:3" x14ac:dyDescent="0.45">
      <c r="A30" s="4" t="s">
        <v>45</v>
      </c>
      <c r="B30" s="4"/>
      <c r="C30" s="4">
        <f>C12-C27</f>
        <v>8594.3100000000013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workbookViewId="0">
      <selection activeCell="B34" sqref="B34"/>
    </sheetView>
  </sheetViews>
  <sheetFormatPr defaultRowHeight="14.25" x14ac:dyDescent="0.45"/>
  <cols>
    <col min="1" max="1" width="10.19921875" bestFit="1" customWidth="1"/>
  </cols>
  <sheetData>
    <row r="1" spans="1:5" ht="18" x14ac:dyDescent="0.55000000000000004">
      <c r="A1" s="34" t="s">
        <v>46</v>
      </c>
      <c r="B1" s="21"/>
    </row>
    <row r="4" spans="1:5" x14ac:dyDescent="0.45">
      <c r="A4" t="s">
        <v>47</v>
      </c>
    </row>
    <row r="5" spans="1:5" x14ac:dyDescent="0.45">
      <c r="A5" s="1">
        <v>42978</v>
      </c>
      <c r="B5" t="s">
        <v>53</v>
      </c>
      <c r="E5" s="4">
        <v>2861</v>
      </c>
    </row>
    <row r="6" spans="1:5" x14ac:dyDescent="0.45">
      <c r="A6" s="1">
        <v>43000</v>
      </c>
      <c r="B6" t="s">
        <v>48</v>
      </c>
      <c r="E6" s="4">
        <v>950</v>
      </c>
    </row>
    <row r="7" spans="1:5" x14ac:dyDescent="0.45">
      <c r="A7" s="1">
        <v>43004</v>
      </c>
      <c r="B7" t="s">
        <v>49</v>
      </c>
      <c r="E7" s="4">
        <v>200</v>
      </c>
    </row>
    <row r="8" spans="1:5" x14ac:dyDescent="0.45">
      <c r="A8" s="1">
        <v>43011</v>
      </c>
      <c r="B8" t="s">
        <v>56</v>
      </c>
      <c r="E8" s="4">
        <v>998</v>
      </c>
    </row>
    <row r="9" spans="1:5" x14ac:dyDescent="0.45">
      <c r="A9" s="1">
        <v>43012</v>
      </c>
      <c r="B9" t="s">
        <v>57</v>
      </c>
      <c r="E9" s="4">
        <v>505</v>
      </c>
    </row>
    <row r="10" spans="1:5" x14ac:dyDescent="0.45">
      <c r="A10" s="1">
        <v>43028</v>
      </c>
      <c r="B10" t="s">
        <v>48</v>
      </c>
      <c r="E10" s="4">
        <v>1900</v>
      </c>
    </row>
    <row r="11" spans="1:5" x14ac:dyDescent="0.45">
      <c r="E11" s="4"/>
    </row>
    <row r="12" spans="1:5" x14ac:dyDescent="0.45">
      <c r="A12" t="s">
        <v>58</v>
      </c>
      <c r="E12" s="4"/>
    </row>
    <row r="13" spans="1:5" x14ac:dyDescent="0.45">
      <c r="A13" t="s">
        <v>59</v>
      </c>
      <c r="E13" s="26">
        <v>575</v>
      </c>
    </row>
    <row r="14" spans="1:5" x14ac:dyDescent="0.45">
      <c r="A14" t="s">
        <v>50</v>
      </c>
      <c r="E14" s="4">
        <f>E5+E6+E7+E8+E9+E10-E13</f>
        <v>6839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50"/>
  <sheetViews>
    <sheetView topLeftCell="A10" workbookViewId="0">
      <selection activeCell="E14" sqref="E14"/>
    </sheetView>
  </sheetViews>
  <sheetFormatPr defaultRowHeight="14.25" x14ac:dyDescent="0.45"/>
  <cols>
    <col min="3" max="4" width="10.1328125" bestFit="1" customWidth="1"/>
    <col min="5" max="5" width="15.3984375" customWidth="1"/>
    <col min="6" max="6" width="11.265625" bestFit="1" customWidth="1"/>
  </cols>
  <sheetData>
    <row r="2" spans="1:10" ht="18" x14ac:dyDescent="0.55000000000000004">
      <c r="B2" s="32" t="s">
        <v>25</v>
      </c>
    </row>
    <row r="3" spans="1:10" x14ac:dyDescent="0.45">
      <c r="A3" s="20" t="s">
        <v>26</v>
      </c>
    </row>
    <row r="5" spans="1:10" x14ac:dyDescent="0.45">
      <c r="A5" s="4" t="s">
        <v>27</v>
      </c>
      <c r="B5" s="4"/>
      <c r="C5" s="4"/>
      <c r="D5" s="4">
        <v>270</v>
      </c>
      <c r="E5" s="4"/>
      <c r="F5" s="4"/>
      <c r="G5" s="4"/>
      <c r="H5" s="4"/>
      <c r="I5" s="4"/>
      <c r="J5" s="4"/>
    </row>
    <row r="6" spans="1:10" x14ac:dyDescent="0.45">
      <c r="A6" s="4" t="s">
        <v>28</v>
      </c>
      <c r="B6" s="4"/>
      <c r="C6" s="26"/>
      <c r="D6" s="4">
        <v>102</v>
      </c>
      <c r="E6" s="4"/>
      <c r="F6" s="4"/>
      <c r="G6" s="4"/>
      <c r="H6" s="4"/>
      <c r="I6" s="4"/>
      <c r="J6" s="4"/>
    </row>
    <row r="7" spans="1:10" x14ac:dyDescent="0.45">
      <c r="A7" s="4" t="s">
        <v>29</v>
      </c>
      <c r="B7" s="4"/>
      <c r="C7" s="4"/>
      <c r="D7" s="4">
        <v>7049.56</v>
      </c>
      <c r="E7" s="4"/>
      <c r="F7" s="4"/>
      <c r="G7" s="4"/>
      <c r="H7" s="4"/>
      <c r="I7" s="4"/>
      <c r="J7" s="4"/>
    </row>
    <row r="8" spans="1:10" x14ac:dyDescent="0.45">
      <c r="A8" s="4" t="s">
        <v>30</v>
      </c>
      <c r="B8" s="4"/>
      <c r="C8" s="4"/>
      <c r="D8" s="4">
        <v>57002.74</v>
      </c>
      <c r="E8" s="4"/>
      <c r="F8" s="4"/>
      <c r="G8" s="4"/>
      <c r="H8" s="4"/>
      <c r="I8" s="4"/>
      <c r="J8" s="4"/>
    </row>
    <row r="9" spans="1:10" x14ac:dyDescent="0.45">
      <c r="A9" s="4" t="s">
        <v>31</v>
      </c>
      <c r="B9" s="4"/>
      <c r="C9" s="4"/>
      <c r="D9" s="4">
        <v>2004.34</v>
      </c>
      <c r="E9" s="4"/>
      <c r="F9" s="4"/>
      <c r="G9" s="4"/>
      <c r="H9" s="4"/>
      <c r="I9" s="4"/>
      <c r="J9" s="4"/>
    </row>
    <row r="10" spans="1:10" x14ac:dyDescent="0.45">
      <c r="A10" s="4" t="s">
        <v>32</v>
      </c>
      <c r="B10" s="4"/>
      <c r="C10" s="4"/>
      <c r="D10" s="4">
        <v>3000</v>
      </c>
      <c r="E10" s="4"/>
      <c r="F10" s="4"/>
      <c r="G10" s="4"/>
      <c r="H10" s="4"/>
      <c r="I10" s="4"/>
      <c r="J10" s="4"/>
    </row>
    <row r="11" spans="1:10" x14ac:dyDescent="0.45">
      <c r="A11" s="4" t="s">
        <v>33</v>
      </c>
      <c r="B11" s="4"/>
      <c r="C11" s="4"/>
      <c r="D11" s="26">
        <v>5000</v>
      </c>
      <c r="E11" s="4"/>
      <c r="F11" s="4"/>
      <c r="G11" s="4"/>
      <c r="H11" s="4"/>
      <c r="I11" s="4"/>
      <c r="J11" s="4"/>
    </row>
    <row r="12" spans="1:10" x14ac:dyDescent="0.4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5.75" x14ac:dyDescent="0.5">
      <c r="A13" s="4" t="s">
        <v>34</v>
      </c>
      <c r="B13" s="4"/>
      <c r="C13" s="4"/>
      <c r="D13" s="4"/>
      <c r="E13" s="29">
        <f>SUM(D5:D11)</f>
        <v>74428.639999999999</v>
      </c>
      <c r="G13" s="4"/>
      <c r="H13" s="4"/>
      <c r="I13" s="4"/>
      <c r="J13" s="4"/>
    </row>
    <row r="14" spans="1:10" x14ac:dyDescent="0.4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.75" x14ac:dyDescent="0.5">
      <c r="A15" s="30" t="s">
        <v>35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4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45">
      <c r="A17" s="27" t="s">
        <v>13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4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45">
      <c r="A19" s="4" t="s">
        <v>28</v>
      </c>
      <c r="B19" s="4"/>
      <c r="C19" s="4"/>
      <c r="D19" s="4">
        <v>956.52</v>
      </c>
      <c r="E19" s="4"/>
      <c r="F19" s="4"/>
      <c r="G19" s="4"/>
      <c r="H19" s="4"/>
      <c r="I19" s="4"/>
      <c r="J19" s="4"/>
    </row>
    <row r="20" spans="1:10" x14ac:dyDescent="0.45">
      <c r="A20" s="4" t="s">
        <v>29</v>
      </c>
      <c r="B20" s="4"/>
      <c r="C20" s="4"/>
      <c r="D20" s="4">
        <v>1083.8</v>
      </c>
      <c r="E20" s="4"/>
      <c r="F20" s="4"/>
      <c r="G20" s="4"/>
      <c r="H20" s="4"/>
      <c r="I20" s="4"/>
      <c r="J20" s="4"/>
    </row>
    <row r="21" spans="1:10" x14ac:dyDescent="0.45">
      <c r="A21" s="4" t="s">
        <v>30</v>
      </c>
      <c r="B21" s="4"/>
      <c r="C21" s="4"/>
      <c r="D21" s="4">
        <v>20853.669999999998</v>
      </c>
      <c r="E21" s="4"/>
      <c r="F21" s="4"/>
      <c r="G21" s="4"/>
      <c r="H21" s="4"/>
      <c r="I21" s="4"/>
      <c r="J21" s="4"/>
    </row>
    <row r="22" spans="1:10" x14ac:dyDescent="0.45">
      <c r="A22" s="4" t="s">
        <v>31</v>
      </c>
      <c r="B22" s="4"/>
      <c r="C22" s="4"/>
      <c r="D22" s="26">
        <v>2522.48</v>
      </c>
      <c r="E22" s="4"/>
      <c r="F22" s="4"/>
      <c r="G22" s="4"/>
      <c r="H22" s="4"/>
      <c r="I22" s="4"/>
      <c r="J22" s="4"/>
    </row>
    <row r="23" spans="1:10" x14ac:dyDescent="0.4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4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.75" x14ac:dyDescent="0.5">
      <c r="A25" s="4" t="s">
        <v>36</v>
      </c>
      <c r="B25" s="4"/>
      <c r="C25" s="4"/>
      <c r="D25" s="4"/>
      <c r="E25" s="29">
        <f>SUM(D19:D22)</f>
        <v>25416.469999999998</v>
      </c>
      <c r="G25" s="4"/>
      <c r="H25" s="4"/>
      <c r="I25" s="4"/>
      <c r="J25" s="4"/>
    </row>
    <row r="26" spans="1:10" x14ac:dyDescent="0.4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4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45">
      <c r="A28" s="27" t="s">
        <v>35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45">
      <c r="A29" s="27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45">
      <c r="A30" s="26" t="s">
        <v>37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45">
      <c r="A31" s="4" t="s">
        <v>29</v>
      </c>
      <c r="B31" s="4"/>
      <c r="C31" s="4">
        <v>85.44</v>
      </c>
      <c r="D31" s="4"/>
      <c r="E31" s="4"/>
      <c r="F31" s="4"/>
      <c r="G31" s="4"/>
      <c r="H31" s="4"/>
      <c r="I31" s="4"/>
      <c r="J31" s="4"/>
    </row>
    <row r="32" spans="1:10" x14ac:dyDescent="0.45">
      <c r="A32" s="4" t="s">
        <v>30</v>
      </c>
      <c r="B32" s="4"/>
      <c r="C32" s="4">
        <v>4475.58</v>
      </c>
      <c r="D32" s="4"/>
      <c r="E32" s="4"/>
      <c r="F32" s="4"/>
      <c r="G32" s="4"/>
      <c r="H32" s="4"/>
      <c r="I32" s="4"/>
      <c r="J32" s="4"/>
    </row>
    <row r="33" spans="1:10" x14ac:dyDescent="0.45">
      <c r="A33" s="4" t="s">
        <v>31</v>
      </c>
      <c r="B33" s="4"/>
      <c r="C33" s="26">
        <v>300.66000000000003</v>
      </c>
      <c r="E33" s="4"/>
      <c r="F33" s="4"/>
      <c r="G33" s="4"/>
      <c r="H33" s="4"/>
      <c r="I33" s="4"/>
      <c r="J33" s="4"/>
    </row>
    <row r="34" spans="1:10" x14ac:dyDescent="0.45">
      <c r="A34" s="4"/>
      <c r="B34" s="4"/>
      <c r="C34" s="4"/>
      <c r="D34" s="4">
        <f>SUM(C31:C33)</f>
        <v>4861.6799999999994</v>
      </c>
      <c r="E34" s="4"/>
      <c r="F34" s="4"/>
      <c r="G34" s="4"/>
      <c r="H34" s="4"/>
      <c r="I34" s="4"/>
      <c r="J34" s="4"/>
    </row>
    <row r="35" spans="1:10" x14ac:dyDescent="0.45">
      <c r="A35" s="26" t="s">
        <v>38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45">
      <c r="A36" s="4" t="s">
        <v>28</v>
      </c>
      <c r="B36" s="4"/>
      <c r="C36" s="4">
        <v>143.47999999999999</v>
      </c>
      <c r="D36" s="4"/>
      <c r="E36" s="4"/>
      <c r="F36" s="4"/>
      <c r="G36" s="4"/>
      <c r="H36" s="4"/>
      <c r="I36" s="4"/>
      <c r="J36" s="4"/>
    </row>
    <row r="37" spans="1:10" x14ac:dyDescent="0.45">
      <c r="A37" s="4" t="s">
        <v>29</v>
      </c>
      <c r="B37" s="4"/>
      <c r="C37" s="4">
        <v>78.260000000000005</v>
      </c>
      <c r="D37" s="4"/>
      <c r="E37" s="4"/>
      <c r="F37" s="4"/>
      <c r="G37" s="4"/>
      <c r="H37" s="4"/>
      <c r="I37" s="4"/>
      <c r="J37" s="4"/>
    </row>
    <row r="38" spans="1:10" x14ac:dyDescent="0.45">
      <c r="A38" s="4" t="s">
        <v>30</v>
      </c>
      <c r="B38" s="4"/>
      <c r="C38" s="4">
        <v>1891.63</v>
      </c>
      <c r="D38" s="4"/>
      <c r="E38" s="4"/>
      <c r="F38" s="4"/>
      <c r="G38" s="4"/>
      <c r="H38" s="4"/>
      <c r="I38" s="4"/>
      <c r="J38" s="4"/>
    </row>
    <row r="39" spans="1:10" x14ac:dyDescent="0.45">
      <c r="A39" s="4" t="s">
        <v>31</v>
      </c>
      <c r="B39" s="4"/>
      <c r="C39" s="26">
        <v>300.66000000000003</v>
      </c>
      <c r="E39" s="4"/>
      <c r="F39" s="4"/>
      <c r="G39" s="4"/>
      <c r="H39" s="4"/>
      <c r="I39" s="4"/>
      <c r="J39" s="4"/>
    </row>
    <row r="40" spans="1:10" x14ac:dyDescent="0.45">
      <c r="A40" s="4"/>
      <c r="B40" s="4"/>
      <c r="C40" s="4"/>
      <c r="D40" s="26">
        <f>SUM(C36:C39)</f>
        <v>2414.0299999999997</v>
      </c>
      <c r="E40" s="4"/>
      <c r="F40" s="4"/>
      <c r="G40" s="4"/>
      <c r="H40" s="4"/>
      <c r="I40" s="4"/>
      <c r="J40" s="4"/>
    </row>
    <row r="41" spans="1:10" ht="15.75" x14ac:dyDescent="0.5">
      <c r="A41" s="4" t="s">
        <v>39</v>
      </c>
      <c r="B41" s="4"/>
      <c r="C41" s="4"/>
      <c r="D41" s="4"/>
      <c r="E41" s="29">
        <f>D34-D40</f>
        <v>2447.6499999999996</v>
      </c>
      <c r="F41" s="4"/>
      <c r="G41" s="4"/>
      <c r="H41" s="4"/>
      <c r="I41" s="4"/>
      <c r="J41" s="4"/>
    </row>
    <row r="42" spans="1:10" x14ac:dyDescent="0.4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4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6.149999999999999" thickBot="1" x14ac:dyDescent="0.55000000000000004">
      <c r="A44" s="28" t="s">
        <v>40</v>
      </c>
      <c r="B44" s="4"/>
      <c r="C44" s="4"/>
      <c r="D44" s="4"/>
      <c r="E44" s="31">
        <f>E13-E25-E41</f>
        <v>46564.52</v>
      </c>
      <c r="F44" s="4"/>
      <c r="G44" s="4"/>
      <c r="H44" s="4"/>
      <c r="I44" s="4"/>
      <c r="J44" s="4"/>
    </row>
    <row r="45" spans="1:10" ht="14.65" thickTop="1" x14ac:dyDescent="0.4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4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4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4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4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45">
      <c r="A50" s="4"/>
      <c r="B50" s="4"/>
      <c r="C50" s="4"/>
      <c r="D50" s="4"/>
      <c r="E50" s="4"/>
      <c r="F50" s="4"/>
      <c r="G50" s="4"/>
      <c r="H50" s="4"/>
      <c r="I50" s="4"/>
      <c r="J50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MCG Financial Report</vt:lpstr>
      <vt:lpstr>Community Garden</vt:lpstr>
      <vt:lpstr>Wastebusters</vt:lpstr>
      <vt:lpstr>Tennis Courts</vt:lpstr>
      <vt:lpstr>Matacarnival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</dc:creator>
  <cp:keywords/>
  <dc:description/>
  <cp:lastModifiedBy>Fiona Strathern</cp:lastModifiedBy>
  <cp:revision/>
  <dcterms:created xsi:type="dcterms:W3CDTF">2017-02-02T00:23:23Z</dcterms:created>
  <dcterms:modified xsi:type="dcterms:W3CDTF">2019-06-03T06:03:41Z</dcterms:modified>
  <cp:category/>
  <cp:contentStatus/>
</cp:coreProperties>
</file>